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85" windowHeight="75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<sst xmlns="http://schemas.openxmlformats.org/spreadsheetml/2006/main" count="60" uniqueCount="32">
  <si>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distance</t>
  </si>
  <si>
    <t>planet/sun</t>
  </si>
  <si>
    <t>surface types</t>
  </si>
  <si>
    <t>land</t>
  </si>
  <si>
    <t>water</t>
  </si>
  <si>
    <t>snow/ice</t>
  </si>
  <si>
    <t>cloud</t>
  </si>
  <si>
    <t>cover</t>
  </si>
  <si>
    <t>sigma</t>
  </si>
  <si>
    <t>E</t>
  </si>
  <si>
    <t>x</t>
  </si>
  <si>
    <t>S</t>
  </si>
  <si>
    <t>albedo</t>
  </si>
  <si>
    <t>T</t>
  </si>
  <si>
    <t>K</t>
  </si>
  <si>
    <t>Build a Planet</t>
  </si>
  <si>
    <t>Stefan-Boltzmann constant</t>
  </si>
  <si>
    <t>Energy output from sun</t>
  </si>
  <si>
    <t>conversion from Kelvin to C</t>
  </si>
  <si>
    <t>albedos</t>
  </si>
  <si>
    <t>T as a function of planet/sun distance</t>
  </si>
  <si>
    <t>T as a function of cloud cover</t>
  </si>
  <si>
    <t>Numbers in these columns must be entered manually and/or by using a formula.</t>
  </si>
  <si>
    <t>Changing numbers in the top row of these columns change all values in the affected columns.</t>
  </si>
  <si>
    <t xml:space="preserve">A simple simulation of how the greenhouse effect and other factors </t>
  </si>
  <si>
    <t>regulate the average temperature at the surface of a planet.</t>
  </si>
  <si>
    <t>snow</t>
  </si>
  <si>
    <t>T as a function of greenhouse effect parameter, x</t>
  </si>
  <si>
    <t>average global T</t>
  </si>
  <si>
    <t>Version 2.0, February, 2007</t>
  </si>
  <si>
    <t>change</t>
  </si>
  <si>
    <t>For example, enter a value in f42 and in J42.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</si>
</sst>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E+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25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20.5"/>
      <name val="Arial"/>
      <family val="0"/>
    </font>
    <font>
      <b/>
      <sz val="14.25"/>
      <name val="Arial"/>
      <family val="2"/>
    </font>
    <font>
      <sz val="15.5"/>
      <name val="Arial"/>
      <family val="0"/>
    </font>
    <font>
      <b/>
      <sz val="13.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1" fontId="0" fillId="4" borderId="0" xfId="0" applyNumberFormat="1" applyFill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6" fontId="0" fillId="5" borderId="0" xfId="0" applyNumberFormat="1" applyFill="1" applyAlignment="1">
      <alignment/>
    </xf>
    <xf numFmtId="166" fontId="5" fillId="5" borderId="0" xfId="0" applyNumberFormat="1" applyFont="1" applyFill="1" applyAlignment="1">
      <alignment/>
    </xf>
    <xf numFmtId="11" fontId="0" fillId="5" borderId="0" xfId="0" applyNumberFormat="1" applyFill="1" applyAlignment="1">
      <alignment/>
    </xf>
    <xf numFmtId="0" fontId="12" fillId="0" borderId="0" xfId="0" applyFont="1" applyAlignment="1">
      <alignment/>
    </xf>
    <xf numFmtId="0" fontId="12" fillId="5" borderId="0" xfId="0" applyFont="1" applyFill="1" applyAlignment="1">
      <alignment/>
    </xf>
    <xf numFmtId="164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Surface Temperature vs. Planet/Sun Distance</a:t>
            </a:r>
          </a:p>
        </c:rich>
      </c:tx>
      <c:layout>
        <c:manualLayout>
          <c:xMode val="factor"/>
          <c:yMode val="factor"/>
          <c:x val="-0.03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375"/>
          <c:w val="0.91175"/>
          <c:h val="0.72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calculations!$A$41:$A$64</c:f>
              <c:numCache/>
            </c:numRef>
          </c:xVal>
          <c:yVal>
            <c:numRef>
              <c:f>calculations!$I$41:$I$64</c:f>
              <c:numCache/>
            </c:numRef>
          </c:yVal>
          <c:smooth val="1"/>
        </c:ser>
        <c:axId val="51550888"/>
        <c:axId val="61304809"/>
      </c:scatterChart>
      <c:val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Planet/Sun Distance, km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crossBetween val="midCat"/>
        <c:dispUnits/>
        <c:majorUnit val="100000000"/>
      </c:valAx>
      <c:valAx>
        <c:axId val="61304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T, deg C          x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crossBetween val="midCat"/>
        <c:dispUnits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Surface Temperature vs. Cloud Cover</a:t>
            </a:r>
          </a:p>
        </c:rich>
      </c:tx>
      <c:layout>
        <c:manualLayout>
          <c:xMode val="factor"/>
          <c:yMode val="factor"/>
          <c:x val="-0.023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695"/>
          <c:w val="0.78775"/>
          <c:h val="0.71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calculations!$E$69:$E$89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calculations!$I$69:$I$89</c:f>
              <c:numCache>
                <c:ptCount val="21"/>
                <c:pt idx="0">
                  <c:v>34.49398680583886</c:v>
                </c:pt>
                <c:pt idx="1">
                  <c:v>31.7019923532726</c:v>
                </c:pt>
                <c:pt idx="2">
                  <c:v>28.83106740117273</c:v>
                </c:pt>
                <c:pt idx="3">
                  <c:v>25.875800569658736</c:v>
                </c:pt>
                <c:pt idx="4">
                  <c:v>22.830173606466303</c:v>
                </c:pt>
                <c:pt idx="5">
                  <c:v>19.687464615071747</c:v>
                </c:pt>
                <c:pt idx="6">
                  <c:v>16.440130864315904</c:v>
                </c:pt>
                <c:pt idx="7">
                  <c:v>13.079665720650382</c:v>
                </c:pt>
                <c:pt idx="8">
                  <c:v>9.596422446902636</c:v>
                </c:pt>
                <c:pt idx="9">
                  <c:v>5.979395099835585</c:v>
                </c:pt>
                <c:pt idx="10">
                  <c:v>2.2159431947267763</c:v>
                </c:pt>
                <c:pt idx="11">
                  <c:v>-1.708558337827867</c:v>
                </c:pt>
                <c:pt idx="12">
                  <c:v>-5.811169937674663</c:v>
                </c:pt>
                <c:pt idx="13">
                  <c:v>-10.111976320938936</c:v>
                </c:pt>
                <c:pt idx="14">
                  <c:v>-14.634868294514263</c:v>
                </c:pt>
                <c:pt idx="15">
                  <c:v>-19.40859968665862</c:v>
                </c:pt>
                <c:pt idx="16">
                  <c:v>-24.468246047428067</c:v>
                </c:pt>
                <c:pt idx="17">
                  <c:v>-29.857266235070597</c:v>
                </c:pt>
                <c:pt idx="18">
                  <c:v>-35.6304975775561</c:v>
                </c:pt>
                <c:pt idx="19">
                  <c:v>-41.858650953373854</c:v>
                </c:pt>
              </c:numCache>
            </c:numRef>
          </c:yVal>
          <c:smooth val="1"/>
        </c:ser>
        <c:axId val="14872370"/>
        <c:axId val="66742467"/>
      </c:scatterChart>
      <c:valAx>
        <c:axId val="1487237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Cloud Cover, fraction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crossBetween val="midCat"/>
        <c:dispUnits/>
        <c:majorUnit val="0.1"/>
        <c:minorUnit val="0.1"/>
      </c:valAx>
      <c:valAx>
        <c:axId val="667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T, deg C         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in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crossBetween val="midCat"/>
        <c:dispUnits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Surface Temperature 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vs.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Greenhouse Parameter</a:t>
            </a:r>
          </a:p>
        </c:rich>
      </c:tx>
      <c:layout>
        <c:manualLayout>
          <c:xMode val="factor"/>
          <c:yMode val="factor"/>
          <c:x val="0.045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675"/>
          <c:w val="0.929"/>
          <c:h val="0.748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calculations!$F$17:$F$36</c:f>
              <c:numCache/>
            </c:numRef>
          </c:xVal>
          <c:yVal>
            <c:numRef>
              <c:f>calculations!$I$17:$I$36</c:f>
              <c:numCache/>
            </c:numRef>
          </c:yVal>
          <c:smooth val="0"/>
        </c:ser>
        <c:axId val="63811292"/>
        <c:axId val="37430717"/>
      </c:scatterChart>
      <c:val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Greenhouse parameter,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crossBetween val="midCat"/>
        <c:dispUnits/>
      </c:valAx>
      <c:valAx>
        <c:axId val="37430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T, deg C          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37</xdr:row>
      <xdr:rowOff>0</xdr:rowOff>
    </xdr:from>
    <xdr:to>
      <xdr:col>22</xdr:col>
      <xdr:colOff>590550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6372225" y="6153150"/>
        <a:ext cx="7286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65</xdr:row>
      <xdr:rowOff>0</xdr:rowOff>
    </xdr:from>
    <xdr:to>
      <xdr:col>22</xdr:col>
      <xdr:colOff>600075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6362700" y="10687050"/>
        <a:ext cx="7305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13</xdr:row>
      <xdr:rowOff>9525</xdr:rowOff>
    </xdr:from>
    <xdr:to>
      <xdr:col>22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353175" y="2276475"/>
        <a:ext cx="73152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0">
      <selection activeCell="H18" sqref="H18"/>
    </sheetView>
  </sheetViews>
  <sheetFormatPr defaultColWidth="9.140625" defaultRowHeight="12.75"/>
  <cols>
    <col min="1" max="1" width="9.7109375" style="0" customWidth="1"/>
    <col min="5" max="5" width="6.7109375" style="0" customWidth="1"/>
    <col min="6" max="6" width="6.57421875" style="0" customWidth="1"/>
    <col min="7" max="7" width="10.140625" style="2" customWidth="1"/>
    <col min="8" max="8" width="8.140625" style="16" customWidth="1"/>
    <col min="9" max="9" width="8.421875" style="2" customWidth="1"/>
  </cols>
  <sheetData>
    <row r="1" spans="2:9" ht="25.5" customHeight="1">
      <c r="B1" s="20"/>
      <c r="D1" s="20" t="s">
        <v>15</v>
      </c>
      <c r="E1" s="20"/>
      <c r="F1" s="20"/>
      <c r="G1" s="21"/>
      <c r="H1" s="22"/>
      <c r="I1" s="21"/>
    </row>
    <row r="2" ht="12.75">
      <c r="A2" t="s">
        <v>24</v>
      </c>
    </row>
    <row r="3" ht="12.75">
      <c r="A3" t="s">
        <v>25</v>
      </c>
    </row>
    <row r="4" ht="12.75">
      <c r="A4" t="s">
        <v>29</v>
      </c>
    </row>
    <row r="5" ht="12.75">
      <c r="A5" s="15"/>
    </row>
    <row r="6" spans="1:9" ht="12.75">
      <c r="A6" s="5" t="s">
        <v>23</v>
      </c>
      <c r="B6" s="5"/>
      <c r="C6" s="5"/>
      <c r="D6" s="5"/>
      <c r="E6" s="5"/>
      <c r="F6" s="5"/>
      <c r="G6" s="8"/>
      <c r="H6" s="17"/>
      <c r="I6" s="8"/>
    </row>
    <row r="7" spans="1:9" ht="12.75">
      <c r="A7" s="6" t="s">
        <v>22</v>
      </c>
      <c r="B7" s="6"/>
      <c r="C7" s="6"/>
      <c r="D7" s="6"/>
      <c r="E7" s="6"/>
      <c r="F7" s="6"/>
      <c r="G7" s="9"/>
      <c r="H7" s="18"/>
      <c r="I7" s="9"/>
    </row>
    <row r="8" spans="1:9" ht="12.75">
      <c r="A8" s="6" t="s">
        <v>31</v>
      </c>
      <c r="B8" s="6"/>
      <c r="C8" s="6"/>
      <c r="D8" s="6"/>
      <c r="E8" s="6"/>
      <c r="F8" s="6"/>
      <c r="G8" s="9"/>
      <c r="H8" s="18"/>
      <c r="I8" s="9"/>
    </row>
    <row r="9" ht="12.75">
      <c r="H9" s="16" t="s">
        <v>19</v>
      </c>
    </row>
    <row r="10" spans="3:9" ht="12.75">
      <c r="C10" t="s">
        <v>16</v>
      </c>
      <c r="F10" t="s">
        <v>8</v>
      </c>
      <c r="G10" s="1">
        <v>5.67E-08</v>
      </c>
      <c r="H10" s="16" t="s">
        <v>3</v>
      </c>
      <c r="I10" s="3">
        <v>0.1</v>
      </c>
    </row>
    <row r="11" spans="3:9" ht="12.75">
      <c r="C11" t="s">
        <v>17</v>
      </c>
      <c r="F11" t="s">
        <v>9</v>
      </c>
      <c r="G11" s="1">
        <v>3.9E+26</v>
      </c>
      <c r="H11" s="16" t="s">
        <v>4</v>
      </c>
      <c r="I11" s="3">
        <v>0.02</v>
      </c>
    </row>
    <row r="12" spans="3:9" ht="12.75">
      <c r="C12" t="s">
        <v>18</v>
      </c>
      <c r="F12" t="s">
        <v>14</v>
      </c>
      <c r="G12" s="2">
        <v>273</v>
      </c>
      <c r="H12" s="16" t="s">
        <v>26</v>
      </c>
      <c r="I12" s="3">
        <v>0.8</v>
      </c>
    </row>
    <row r="13" spans="8:9" ht="12.75">
      <c r="H13" s="16" t="s">
        <v>6</v>
      </c>
      <c r="I13" s="3">
        <v>0.75</v>
      </c>
    </row>
    <row r="14" spans="1:9" ht="12.75">
      <c r="A14" s="12" t="s">
        <v>27</v>
      </c>
      <c r="B14" s="12"/>
      <c r="C14" s="12"/>
      <c r="D14" s="12"/>
      <c r="E14" s="12"/>
      <c r="F14" s="12"/>
      <c r="G14" s="13"/>
      <c r="H14" s="19"/>
      <c r="I14" s="13"/>
    </row>
    <row r="15" spans="1:9" ht="12.75">
      <c r="A15" s="30" t="s">
        <v>1</v>
      </c>
      <c r="B15" s="30" t="s">
        <v>2</v>
      </c>
      <c r="C15" s="30"/>
      <c r="D15" s="30"/>
      <c r="E15" s="30" t="s">
        <v>6</v>
      </c>
      <c r="F15" s="31"/>
      <c r="G15" s="32"/>
      <c r="H15" s="33"/>
      <c r="I15" s="32"/>
    </row>
    <row r="16" spans="1:9" ht="12.75">
      <c r="A16" s="30" t="s">
        <v>0</v>
      </c>
      <c r="B16" s="30" t="s">
        <v>3</v>
      </c>
      <c r="C16" s="30" t="s">
        <v>4</v>
      </c>
      <c r="D16" s="30" t="s">
        <v>5</v>
      </c>
      <c r="E16" s="30" t="s">
        <v>7</v>
      </c>
      <c r="F16" s="31" t="s">
        <v>10</v>
      </c>
      <c r="G16" s="32" t="s">
        <v>11</v>
      </c>
      <c r="H16" s="33" t="s">
        <v>12</v>
      </c>
      <c r="I16" s="32" t="s">
        <v>13</v>
      </c>
    </row>
    <row r="17" spans="1:9" ht="12.75">
      <c r="A17" s="4">
        <v>150000000</v>
      </c>
      <c r="B17" s="5">
        <v>0.25</v>
      </c>
      <c r="C17" s="5">
        <v>0.65</v>
      </c>
      <c r="D17" s="5">
        <v>0.1</v>
      </c>
      <c r="E17" s="5">
        <v>0.3</v>
      </c>
      <c r="F17" s="27">
        <v>0</v>
      </c>
      <c r="G17" s="2">
        <f aca="true" t="shared" si="0" ref="G17:G35">$G$11/(4*PI()*A17*A17*1000000)</f>
        <v>1379.3428401297597</v>
      </c>
      <c r="H17" s="16">
        <v>0.3076</v>
      </c>
      <c r="I17" s="2">
        <f aca="true" t="shared" si="1" ref="I17:I35">(G17*(1-H17)/(4*$G$10*(1-F17)))^0.25-$G$12</f>
        <v>-18.260343727299983</v>
      </c>
    </row>
    <row r="18" spans="1:9" ht="12.75">
      <c r="A18" s="1">
        <f>A17</f>
        <v>150000000</v>
      </c>
      <c r="B18">
        <f>B17</f>
        <v>0.25</v>
      </c>
      <c r="C18">
        <f>C17</f>
        <v>0.65</v>
      </c>
      <c r="D18">
        <f>D17</f>
        <v>0.1</v>
      </c>
      <c r="E18">
        <f>E17</f>
        <v>0.3</v>
      </c>
      <c r="F18" s="27">
        <v>0.05</v>
      </c>
      <c r="G18" s="2">
        <f t="shared" si="0"/>
        <v>1379.3428401297597</v>
      </c>
      <c r="H18" s="16">
        <f aca="true" t="shared" si="2" ref="H17:H35">B18*(1-E18)*$I$10+C18*(1-E18)*$I$11+D18*(1-E18)*$I$12+E18*$I$13</f>
        <v>0.3076</v>
      </c>
      <c r="I18" s="2">
        <f t="shared" si="1"/>
        <v>-14.972700476213276</v>
      </c>
    </row>
    <row r="19" spans="1:9" ht="12.75">
      <c r="A19" s="1">
        <f aca="true" t="shared" si="3" ref="A19:A36">A18</f>
        <v>150000000</v>
      </c>
      <c r="B19">
        <f aca="true" t="shared" si="4" ref="B19:B36">B18</f>
        <v>0.25</v>
      </c>
      <c r="C19">
        <f aca="true" t="shared" si="5" ref="C19:C36">C18</f>
        <v>0.65</v>
      </c>
      <c r="D19">
        <f aca="true" t="shared" si="6" ref="D19:D36">D18</f>
        <v>0.1</v>
      </c>
      <c r="E19">
        <f aca="true" t="shared" si="7" ref="E19:E36">E18</f>
        <v>0.3</v>
      </c>
      <c r="F19" s="27">
        <v>0.1</v>
      </c>
      <c r="G19" s="2">
        <f t="shared" si="0"/>
        <v>1379.3428401297597</v>
      </c>
      <c r="H19" s="16">
        <f t="shared" si="2"/>
        <v>0.3076</v>
      </c>
      <c r="I19" s="2">
        <f t="shared" si="1"/>
        <v>-11.46131782590868</v>
      </c>
    </row>
    <row r="20" spans="1:9" ht="12.75">
      <c r="A20" s="1">
        <f t="shared" si="3"/>
        <v>150000000</v>
      </c>
      <c r="B20">
        <f t="shared" si="4"/>
        <v>0.25</v>
      </c>
      <c r="C20">
        <f t="shared" si="5"/>
        <v>0.65</v>
      </c>
      <c r="D20">
        <f t="shared" si="6"/>
        <v>0.1</v>
      </c>
      <c r="E20">
        <f t="shared" si="7"/>
        <v>0.3</v>
      </c>
      <c r="F20" s="27">
        <v>0.15</v>
      </c>
      <c r="G20" s="2">
        <f t="shared" si="0"/>
        <v>1379.3428401297597</v>
      </c>
      <c r="H20" s="16">
        <f t="shared" si="2"/>
        <v>0.3076</v>
      </c>
      <c r="I20" s="2">
        <f t="shared" si="1"/>
        <v>-7.6972039711961315</v>
      </c>
    </row>
    <row r="21" spans="1:9" ht="12.75">
      <c r="A21" s="1">
        <f t="shared" si="3"/>
        <v>150000000</v>
      </c>
      <c r="B21">
        <f t="shared" si="4"/>
        <v>0.25</v>
      </c>
      <c r="C21">
        <f t="shared" si="5"/>
        <v>0.65</v>
      </c>
      <c r="D21">
        <f t="shared" si="6"/>
        <v>0.1</v>
      </c>
      <c r="E21">
        <f t="shared" si="7"/>
        <v>0.3</v>
      </c>
      <c r="F21" s="27">
        <v>0.2</v>
      </c>
      <c r="G21" s="2">
        <f t="shared" si="0"/>
        <v>1379.3428401297597</v>
      </c>
      <c r="H21" s="16">
        <f t="shared" si="2"/>
        <v>0.3076</v>
      </c>
      <c r="I21" s="2">
        <f t="shared" si="1"/>
        <v>-3.6456077985202455</v>
      </c>
    </row>
    <row r="22" spans="1:9" ht="12.75">
      <c r="A22" s="1">
        <f t="shared" si="3"/>
        <v>150000000</v>
      </c>
      <c r="B22">
        <f t="shared" si="4"/>
        <v>0.25</v>
      </c>
      <c r="C22">
        <f t="shared" si="5"/>
        <v>0.65</v>
      </c>
      <c r="D22">
        <f t="shared" si="6"/>
        <v>0.1</v>
      </c>
      <c r="E22">
        <f t="shared" si="7"/>
        <v>0.3</v>
      </c>
      <c r="F22" s="27">
        <v>0.25</v>
      </c>
      <c r="G22" s="2">
        <f t="shared" si="0"/>
        <v>1379.3428401297597</v>
      </c>
      <c r="H22" s="16">
        <f t="shared" si="2"/>
        <v>0.3076</v>
      </c>
      <c r="I22" s="2">
        <f t="shared" si="1"/>
        <v>0.7355750737077074</v>
      </c>
    </row>
    <row r="23" spans="1:9" ht="12.75">
      <c r="A23" s="1">
        <f t="shared" si="3"/>
        <v>150000000</v>
      </c>
      <c r="B23">
        <f t="shared" si="4"/>
        <v>0.25</v>
      </c>
      <c r="C23">
        <f t="shared" si="5"/>
        <v>0.65</v>
      </c>
      <c r="D23">
        <f t="shared" si="6"/>
        <v>0.1</v>
      </c>
      <c r="E23">
        <f t="shared" si="7"/>
        <v>0.3</v>
      </c>
      <c r="F23" s="27">
        <v>0.3</v>
      </c>
      <c r="G23" s="2">
        <f t="shared" si="0"/>
        <v>1379.3428401297597</v>
      </c>
      <c r="H23" s="16">
        <f t="shared" si="2"/>
        <v>0.3076</v>
      </c>
      <c r="I23" s="2">
        <f t="shared" si="1"/>
        <v>5.497979337231413</v>
      </c>
    </row>
    <row r="24" spans="1:9" ht="12.75">
      <c r="A24" s="1">
        <f t="shared" si="3"/>
        <v>150000000</v>
      </c>
      <c r="B24">
        <f t="shared" si="4"/>
        <v>0.25</v>
      </c>
      <c r="C24">
        <f t="shared" si="5"/>
        <v>0.65</v>
      </c>
      <c r="D24">
        <f t="shared" si="6"/>
        <v>0.1</v>
      </c>
      <c r="E24">
        <f t="shared" si="7"/>
        <v>0.3</v>
      </c>
      <c r="F24" s="27">
        <v>0.35</v>
      </c>
      <c r="G24" s="2">
        <f t="shared" si="0"/>
        <v>1379.3428401297597</v>
      </c>
      <c r="H24" s="16">
        <f t="shared" si="2"/>
        <v>0.3076</v>
      </c>
      <c r="I24" s="2">
        <f t="shared" si="1"/>
        <v>10.705803155059755</v>
      </c>
    </row>
    <row r="25" spans="1:10" ht="12.75">
      <c r="A25" s="23">
        <f t="shared" si="3"/>
        <v>150000000</v>
      </c>
      <c r="B25" s="24">
        <f t="shared" si="4"/>
        <v>0.25</v>
      </c>
      <c r="C25" s="24">
        <f t="shared" si="5"/>
        <v>0.65</v>
      </c>
      <c r="D25" s="24">
        <f t="shared" si="6"/>
        <v>0.1</v>
      </c>
      <c r="E25" s="24">
        <f t="shared" si="7"/>
        <v>0.3</v>
      </c>
      <c r="F25" s="28">
        <v>0.4</v>
      </c>
      <c r="G25" s="25">
        <f t="shared" si="0"/>
        <v>1379.3428401297597</v>
      </c>
      <c r="H25" s="26">
        <f t="shared" si="2"/>
        <v>0.3076</v>
      </c>
      <c r="I25" s="25">
        <f t="shared" si="1"/>
        <v>16.440130864315904</v>
      </c>
      <c r="J25" t="s">
        <v>28</v>
      </c>
    </row>
    <row r="26" spans="1:9" ht="12.75">
      <c r="A26" s="1">
        <f t="shared" si="3"/>
        <v>150000000</v>
      </c>
      <c r="B26">
        <f t="shared" si="4"/>
        <v>0.25</v>
      </c>
      <c r="C26">
        <f t="shared" si="5"/>
        <v>0.65</v>
      </c>
      <c r="D26">
        <f t="shared" si="6"/>
        <v>0.1</v>
      </c>
      <c r="E26">
        <f t="shared" si="7"/>
        <v>0.3</v>
      </c>
      <c r="F26" s="27">
        <v>0.45</v>
      </c>
      <c r="G26" s="2">
        <f t="shared" si="0"/>
        <v>1379.3428401297597</v>
      </c>
      <c r="H26" s="16">
        <f t="shared" si="2"/>
        <v>0.3076</v>
      </c>
      <c r="I26" s="2">
        <f t="shared" si="1"/>
        <v>22.80525574623306</v>
      </c>
    </row>
    <row r="27" spans="1:9" ht="12.75">
      <c r="A27" s="1">
        <f t="shared" si="3"/>
        <v>150000000</v>
      </c>
      <c r="B27">
        <f t="shared" si="4"/>
        <v>0.25</v>
      </c>
      <c r="C27">
        <f t="shared" si="5"/>
        <v>0.65</v>
      </c>
      <c r="D27">
        <f t="shared" si="6"/>
        <v>0.1</v>
      </c>
      <c r="E27">
        <f t="shared" si="7"/>
        <v>0.3</v>
      </c>
      <c r="F27" s="27">
        <v>0.5</v>
      </c>
      <c r="G27" s="2">
        <f t="shared" si="0"/>
        <v>1379.3428401297597</v>
      </c>
      <c r="H27" s="16">
        <f t="shared" si="2"/>
        <v>0.3076</v>
      </c>
      <c r="I27" s="2">
        <f t="shared" si="1"/>
        <v>29.93821171284253</v>
      </c>
    </row>
    <row r="28" spans="1:9" ht="12.75">
      <c r="A28" s="1">
        <f t="shared" si="3"/>
        <v>150000000</v>
      </c>
      <c r="B28">
        <f t="shared" si="4"/>
        <v>0.25</v>
      </c>
      <c r="C28">
        <f t="shared" si="5"/>
        <v>0.65</v>
      </c>
      <c r="D28">
        <f t="shared" si="6"/>
        <v>0.1</v>
      </c>
      <c r="E28">
        <f t="shared" si="7"/>
        <v>0.3</v>
      </c>
      <c r="F28" s="27">
        <v>0.55</v>
      </c>
      <c r="G28" s="2">
        <f t="shared" si="0"/>
        <v>1379.3428401297597</v>
      </c>
      <c r="H28" s="16">
        <f t="shared" si="2"/>
        <v>0.3076</v>
      </c>
      <c r="I28" s="2">
        <f t="shared" si="1"/>
        <v>38.023661689864866</v>
      </c>
    </row>
    <row r="29" spans="1:9" ht="12.75">
      <c r="A29" s="1">
        <f t="shared" si="3"/>
        <v>150000000</v>
      </c>
      <c r="B29">
        <f t="shared" si="4"/>
        <v>0.25</v>
      </c>
      <c r="C29">
        <f t="shared" si="5"/>
        <v>0.65</v>
      </c>
      <c r="D29">
        <f t="shared" si="6"/>
        <v>0.1</v>
      </c>
      <c r="E29">
        <f t="shared" si="7"/>
        <v>0.3</v>
      </c>
      <c r="F29" s="27">
        <v>0.6</v>
      </c>
      <c r="G29" s="2">
        <f t="shared" si="0"/>
        <v>1379.3428401297597</v>
      </c>
      <c r="H29" s="16">
        <f t="shared" si="2"/>
        <v>0.3076</v>
      </c>
      <c r="I29" s="2">
        <f t="shared" si="1"/>
        <v>47.31815966323336</v>
      </c>
    </row>
    <row r="30" spans="1:9" ht="12.75">
      <c r="A30" s="1">
        <f t="shared" si="3"/>
        <v>150000000</v>
      </c>
      <c r="B30">
        <f t="shared" si="4"/>
        <v>0.25</v>
      </c>
      <c r="C30">
        <f t="shared" si="5"/>
        <v>0.65</v>
      </c>
      <c r="D30">
        <f t="shared" si="6"/>
        <v>0.1</v>
      </c>
      <c r="E30">
        <f t="shared" si="7"/>
        <v>0.3</v>
      </c>
      <c r="F30" s="27">
        <v>0.65</v>
      </c>
      <c r="G30" s="2">
        <f t="shared" si="0"/>
        <v>1379.3428401297597</v>
      </c>
      <c r="H30" s="16">
        <f t="shared" si="2"/>
        <v>0.3076</v>
      </c>
      <c r="I30" s="2">
        <f t="shared" si="1"/>
        <v>58.19177854171659</v>
      </c>
    </row>
    <row r="31" spans="1:9" ht="12.75">
      <c r="A31" s="1">
        <f t="shared" si="3"/>
        <v>150000000</v>
      </c>
      <c r="B31">
        <f t="shared" si="4"/>
        <v>0.25</v>
      </c>
      <c r="C31">
        <f t="shared" si="5"/>
        <v>0.65</v>
      </c>
      <c r="D31">
        <f t="shared" si="6"/>
        <v>0.1</v>
      </c>
      <c r="E31">
        <f t="shared" si="7"/>
        <v>0.3</v>
      </c>
      <c r="F31" s="27">
        <v>0.6</v>
      </c>
      <c r="G31" s="2">
        <f t="shared" si="0"/>
        <v>1379.3428401297597</v>
      </c>
      <c r="H31" s="16">
        <f t="shared" si="2"/>
        <v>0.3076</v>
      </c>
      <c r="I31" s="2">
        <f t="shared" si="1"/>
        <v>47.31815966323336</v>
      </c>
    </row>
    <row r="32" spans="1:9" ht="12.75">
      <c r="A32" s="1">
        <f t="shared" si="3"/>
        <v>150000000</v>
      </c>
      <c r="B32">
        <f t="shared" si="4"/>
        <v>0.25</v>
      </c>
      <c r="C32">
        <f t="shared" si="5"/>
        <v>0.65</v>
      </c>
      <c r="D32">
        <f t="shared" si="6"/>
        <v>0.1</v>
      </c>
      <c r="E32">
        <f t="shared" si="7"/>
        <v>0.3</v>
      </c>
      <c r="F32" s="27">
        <v>0.75</v>
      </c>
      <c r="G32" s="2">
        <f t="shared" si="0"/>
        <v>1379.3428401297597</v>
      </c>
      <c r="H32" s="16">
        <f t="shared" si="2"/>
        <v>0.3076</v>
      </c>
      <c r="I32" s="2">
        <f t="shared" si="1"/>
        <v>87.25627677511284</v>
      </c>
    </row>
    <row r="33" spans="1:9" ht="12.75">
      <c r="A33" s="1">
        <f t="shared" si="3"/>
        <v>150000000</v>
      </c>
      <c r="B33">
        <f t="shared" si="4"/>
        <v>0.25</v>
      </c>
      <c r="C33">
        <f t="shared" si="5"/>
        <v>0.65</v>
      </c>
      <c r="D33">
        <f t="shared" si="6"/>
        <v>0.1</v>
      </c>
      <c r="E33">
        <f t="shared" si="7"/>
        <v>0.3</v>
      </c>
      <c r="F33" s="27">
        <v>0.8</v>
      </c>
      <c r="G33" s="2">
        <f t="shared" si="0"/>
        <v>1379.3428401297597</v>
      </c>
      <c r="H33" s="16">
        <f t="shared" si="2"/>
        <v>0.3076</v>
      </c>
      <c r="I33" s="2">
        <f t="shared" si="1"/>
        <v>107.92463453609457</v>
      </c>
    </row>
    <row r="34" spans="1:9" ht="12.75">
      <c r="A34" s="1">
        <f t="shared" si="3"/>
        <v>150000000</v>
      </c>
      <c r="B34">
        <f t="shared" si="4"/>
        <v>0.25</v>
      </c>
      <c r="C34">
        <f t="shared" si="5"/>
        <v>0.65</v>
      </c>
      <c r="D34">
        <f t="shared" si="6"/>
        <v>0.1</v>
      </c>
      <c r="E34">
        <f t="shared" si="7"/>
        <v>0.3</v>
      </c>
      <c r="F34" s="27">
        <v>0.85</v>
      </c>
      <c r="G34" s="2">
        <f t="shared" si="0"/>
        <v>1379.3428401297597</v>
      </c>
      <c r="H34" s="16">
        <f t="shared" si="2"/>
        <v>0.3076</v>
      </c>
      <c r="I34" s="2">
        <f t="shared" si="1"/>
        <v>136.33015856335902</v>
      </c>
    </row>
    <row r="35" spans="1:9" ht="12.75">
      <c r="A35" s="1">
        <f t="shared" si="3"/>
        <v>150000000</v>
      </c>
      <c r="B35">
        <f t="shared" si="4"/>
        <v>0.25</v>
      </c>
      <c r="C35">
        <f t="shared" si="5"/>
        <v>0.65</v>
      </c>
      <c r="D35">
        <f t="shared" si="6"/>
        <v>0.1</v>
      </c>
      <c r="E35">
        <f t="shared" si="7"/>
        <v>0.3</v>
      </c>
      <c r="F35" s="27">
        <v>0.9</v>
      </c>
      <c r="G35" s="2">
        <f t="shared" si="0"/>
        <v>1379.3428401297597</v>
      </c>
      <c r="H35" s="16">
        <f t="shared" si="2"/>
        <v>0.3076</v>
      </c>
      <c r="I35" s="2">
        <f t="shared" si="1"/>
        <v>179.9982856701351</v>
      </c>
    </row>
    <row r="36" spans="1:9" ht="12.75">
      <c r="A36" s="1">
        <f t="shared" si="3"/>
        <v>150000000</v>
      </c>
      <c r="B36">
        <f t="shared" si="4"/>
        <v>0.25</v>
      </c>
      <c r="C36">
        <f t="shared" si="5"/>
        <v>0.65</v>
      </c>
      <c r="D36">
        <f t="shared" si="6"/>
        <v>0.1</v>
      </c>
      <c r="E36">
        <f t="shared" si="7"/>
        <v>0.3</v>
      </c>
      <c r="F36" s="27">
        <v>0.95</v>
      </c>
      <c r="G36" s="2">
        <f>$G$11/(4*PI()*A36*A36*1000000)</f>
        <v>1379.3428401297597</v>
      </c>
      <c r="H36" s="16">
        <f>B36*(1-E36)*$I$10+C36*(1-E36)*$I$11+D36*(1-E36)*$I$12+E36*$I$13</f>
        <v>0.3076</v>
      </c>
      <c r="I36" s="2">
        <f>(G36*(1-H36)/(4*$G$10*(1-F36)))^0.25-$G$12</f>
        <v>265.7087844029596</v>
      </c>
    </row>
    <row r="37" ht="12.75">
      <c r="A37" s="1"/>
    </row>
    <row r="38" spans="1:9" ht="12.75">
      <c r="A38" s="14" t="s">
        <v>20</v>
      </c>
      <c r="B38" s="12"/>
      <c r="C38" s="12"/>
      <c r="D38" s="12"/>
      <c r="E38" s="12"/>
      <c r="F38" s="12"/>
      <c r="G38" s="13"/>
      <c r="H38" s="19"/>
      <c r="I38" s="13"/>
    </row>
    <row r="39" spans="1:10" ht="12.75">
      <c r="A39" s="31" t="s">
        <v>1</v>
      </c>
      <c r="B39" s="30" t="s">
        <v>2</v>
      </c>
      <c r="C39" s="30"/>
      <c r="D39" s="30"/>
      <c r="E39" s="30" t="s">
        <v>6</v>
      </c>
      <c r="F39" s="30"/>
      <c r="G39" s="32"/>
      <c r="H39" s="33"/>
      <c r="I39" s="32"/>
      <c r="J39" t="s">
        <v>0</v>
      </c>
    </row>
    <row r="40" spans="1:10" ht="12.75">
      <c r="A40" s="31" t="s">
        <v>0</v>
      </c>
      <c r="B40" s="30" t="s">
        <v>3</v>
      </c>
      <c r="C40" s="30" t="s">
        <v>4</v>
      </c>
      <c r="D40" s="30" t="s">
        <v>5</v>
      </c>
      <c r="E40" s="30" t="s">
        <v>7</v>
      </c>
      <c r="F40" s="30" t="s">
        <v>10</v>
      </c>
      <c r="G40" s="32" t="s">
        <v>11</v>
      </c>
      <c r="H40" s="33" t="s">
        <v>12</v>
      </c>
      <c r="I40" s="32" t="s">
        <v>13</v>
      </c>
      <c r="J40" t="s">
        <v>30</v>
      </c>
    </row>
    <row r="41" spans="1:10" ht="12.75">
      <c r="A41" s="7">
        <v>50000000</v>
      </c>
      <c r="B41" s="5">
        <v>0.25</v>
      </c>
      <c r="C41" s="5">
        <v>0.65</v>
      </c>
      <c r="D41" s="5">
        <v>0.1</v>
      </c>
      <c r="E41" s="5">
        <v>0.3</v>
      </c>
      <c r="F41" s="5">
        <v>0.45</v>
      </c>
      <c r="G41" s="2">
        <f aca="true" t="shared" si="8" ref="G41:G60">$G$11/(4*PI()*A41*A41*1000000)</f>
        <v>12414.085561167836</v>
      </c>
      <c r="H41" s="16">
        <f aca="true" t="shared" si="9" ref="H41:H60">B41*(1-E41)*$I$10+C41*(1-E41)*$I$11+D41*(1-E41)*$I$12+E41*$I$13</f>
        <v>0.3076</v>
      </c>
      <c r="I41" s="2">
        <f aca="true" t="shared" si="10" ref="I41:I60">(G41*(1-H41)/(4*$G$10*(1-F41)))^0.25-$G$12</f>
        <v>239.34973209838108</v>
      </c>
      <c r="J41" s="6">
        <v>25000000</v>
      </c>
    </row>
    <row r="42" spans="1:9" ht="12.75">
      <c r="A42" s="29">
        <f>A41+J$41</f>
        <v>75000000</v>
      </c>
      <c r="B42">
        <f>B41</f>
        <v>0.25</v>
      </c>
      <c r="C42">
        <f>C41</f>
        <v>0.65</v>
      </c>
      <c r="D42">
        <f>D41</f>
        <v>0.1</v>
      </c>
      <c r="E42">
        <f>E41</f>
        <v>0.3</v>
      </c>
      <c r="F42">
        <f>F41</f>
        <v>0.45</v>
      </c>
      <c r="G42" s="2">
        <f t="shared" si="8"/>
        <v>5517.371360519039</v>
      </c>
      <c r="H42" s="16">
        <f t="shared" si="9"/>
        <v>0.3076</v>
      </c>
      <c r="I42" s="2">
        <f t="shared" si="10"/>
        <v>145.3318044975647</v>
      </c>
    </row>
    <row r="43" spans="1:9" ht="12.75">
      <c r="A43" s="29">
        <f aca="true" t="shared" si="11" ref="A43:A64">A42+J$41</f>
        <v>100000000</v>
      </c>
      <c r="B43">
        <f aca="true" t="shared" si="12" ref="B43:B60">B42</f>
        <v>0.25</v>
      </c>
      <c r="C43">
        <f aca="true" t="shared" si="13" ref="C43:C60">C42</f>
        <v>0.65</v>
      </c>
      <c r="D43">
        <f aca="true" t="shared" si="14" ref="D43:D60">D42</f>
        <v>0.1</v>
      </c>
      <c r="E43">
        <f aca="true" t="shared" si="15" ref="E43:E60">E42</f>
        <v>0.3</v>
      </c>
      <c r="F43">
        <f aca="true" t="shared" si="16" ref="F43:F60">F42</f>
        <v>0.45</v>
      </c>
      <c r="G43" s="2">
        <f t="shared" si="8"/>
        <v>3103.521390291959</v>
      </c>
      <c r="H43" s="16">
        <f t="shared" si="9"/>
        <v>0.3076</v>
      </c>
      <c r="I43" s="2">
        <f t="shared" si="10"/>
        <v>89.28596990587619</v>
      </c>
    </row>
    <row r="44" spans="1:9" ht="12.75">
      <c r="A44" s="29">
        <f t="shared" si="11"/>
        <v>125000000</v>
      </c>
      <c r="B44">
        <f t="shared" si="12"/>
        <v>0.25</v>
      </c>
      <c r="C44">
        <f t="shared" si="13"/>
        <v>0.65</v>
      </c>
      <c r="D44">
        <f t="shared" si="14"/>
        <v>0.1</v>
      </c>
      <c r="E44">
        <f t="shared" si="15"/>
        <v>0.3</v>
      </c>
      <c r="F44">
        <f t="shared" si="16"/>
        <v>0.45</v>
      </c>
      <c r="G44" s="2">
        <f t="shared" si="8"/>
        <v>1986.2536897868536</v>
      </c>
      <c r="H44" s="16">
        <f t="shared" si="9"/>
        <v>0.3076</v>
      </c>
      <c r="I44" s="2">
        <f t="shared" si="10"/>
        <v>51.03842240159304</v>
      </c>
    </row>
    <row r="45" spans="1:9" ht="12.75">
      <c r="A45" s="29">
        <f t="shared" si="11"/>
        <v>150000000</v>
      </c>
      <c r="B45">
        <f t="shared" si="12"/>
        <v>0.25</v>
      </c>
      <c r="C45">
        <f t="shared" si="13"/>
        <v>0.65</v>
      </c>
      <c r="D45">
        <f t="shared" si="14"/>
        <v>0.1</v>
      </c>
      <c r="E45">
        <f t="shared" si="15"/>
        <v>0.3</v>
      </c>
      <c r="F45">
        <f t="shared" si="16"/>
        <v>0.45</v>
      </c>
      <c r="G45" s="2">
        <f t="shared" si="8"/>
        <v>1379.3428401297597</v>
      </c>
      <c r="H45" s="16">
        <f t="shared" si="9"/>
        <v>0.3076</v>
      </c>
      <c r="I45" s="2">
        <f t="shared" si="10"/>
        <v>22.80525574623306</v>
      </c>
    </row>
    <row r="46" spans="1:9" ht="12.75">
      <c r="A46" s="29">
        <f t="shared" si="11"/>
        <v>175000000</v>
      </c>
      <c r="B46">
        <f t="shared" si="12"/>
        <v>0.25</v>
      </c>
      <c r="C46">
        <f t="shared" si="13"/>
        <v>0.65</v>
      </c>
      <c r="D46">
        <f t="shared" si="14"/>
        <v>0.1</v>
      </c>
      <c r="E46">
        <f t="shared" si="15"/>
        <v>0.3</v>
      </c>
      <c r="F46">
        <f t="shared" si="16"/>
        <v>0.45</v>
      </c>
      <c r="G46" s="2">
        <f t="shared" si="8"/>
        <v>1013.3947396871704</v>
      </c>
      <c r="H46" s="16">
        <f t="shared" si="9"/>
        <v>0.3076</v>
      </c>
      <c r="I46" s="2">
        <f t="shared" si="10"/>
        <v>0.862451388222496</v>
      </c>
    </row>
    <row r="47" spans="1:9" ht="12.75">
      <c r="A47" s="29">
        <f t="shared" si="11"/>
        <v>200000000</v>
      </c>
      <c r="B47">
        <f t="shared" si="12"/>
        <v>0.25</v>
      </c>
      <c r="C47">
        <f t="shared" si="13"/>
        <v>0.65</v>
      </c>
      <c r="D47">
        <f t="shared" si="14"/>
        <v>0.1</v>
      </c>
      <c r="E47">
        <f t="shared" si="15"/>
        <v>0.3</v>
      </c>
      <c r="F47">
        <f t="shared" si="16"/>
        <v>0.45</v>
      </c>
      <c r="G47" s="2">
        <f t="shared" si="8"/>
        <v>775.8803475729898</v>
      </c>
      <c r="H47" s="16">
        <f t="shared" si="9"/>
        <v>0.3076</v>
      </c>
      <c r="I47" s="2">
        <f t="shared" si="10"/>
        <v>-16.82513395080946</v>
      </c>
    </row>
    <row r="48" spans="1:9" ht="12.75">
      <c r="A48" s="29">
        <f t="shared" si="11"/>
        <v>225000000</v>
      </c>
      <c r="B48">
        <f t="shared" si="12"/>
        <v>0.25</v>
      </c>
      <c r="C48">
        <f t="shared" si="13"/>
        <v>0.65</v>
      </c>
      <c r="D48">
        <f t="shared" si="14"/>
        <v>0.1</v>
      </c>
      <c r="E48">
        <f t="shared" si="15"/>
        <v>0.3</v>
      </c>
      <c r="F48">
        <f t="shared" si="16"/>
        <v>0.45</v>
      </c>
      <c r="G48" s="2">
        <f t="shared" si="8"/>
        <v>613.0412622798931</v>
      </c>
      <c r="H48" s="16">
        <f t="shared" si="9"/>
        <v>0.3076</v>
      </c>
      <c r="I48" s="2">
        <f t="shared" si="10"/>
        <v>-31.476020062749257</v>
      </c>
    </row>
    <row r="49" spans="1:9" ht="12.75">
      <c r="A49" s="29">
        <f t="shared" si="11"/>
        <v>250000000</v>
      </c>
      <c r="B49">
        <f t="shared" si="12"/>
        <v>0.25</v>
      </c>
      <c r="C49">
        <f t="shared" si="13"/>
        <v>0.65</v>
      </c>
      <c r="D49">
        <f t="shared" si="14"/>
        <v>0.1</v>
      </c>
      <c r="E49">
        <f t="shared" si="15"/>
        <v>0.3</v>
      </c>
      <c r="F49">
        <f t="shared" si="16"/>
        <v>0.45</v>
      </c>
      <c r="G49" s="2">
        <f t="shared" si="8"/>
        <v>496.5634224467134</v>
      </c>
      <c r="H49" s="16">
        <f t="shared" si="9"/>
        <v>0.3076</v>
      </c>
      <c r="I49" s="2">
        <f t="shared" si="10"/>
        <v>-43.870234154842706</v>
      </c>
    </row>
    <row r="50" spans="1:9" ht="12.75">
      <c r="A50" s="29">
        <f t="shared" si="11"/>
        <v>275000000</v>
      </c>
      <c r="B50">
        <f t="shared" si="12"/>
        <v>0.25</v>
      </c>
      <c r="C50">
        <f t="shared" si="13"/>
        <v>0.65</v>
      </c>
      <c r="D50">
        <f t="shared" si="14"/>
        <v>0.1</v>
      </c>
      <c r="E50">
        <f t="shared" si="15"/>
        <v>0.3</v>
      </c>
      <c r="F50">
        <f t="shared" si="16"/>
        <v>0.45</v>
      </c>
      <c r="G50" s="2">
        <f t="shared" si="8"/>
        <v>410.38299375761443</v>
      </c>
      <c r="H50" s="16">
        <f t="shared" si="9"/>
        <v>0.3076</v>
      </c>
      <c r="I50" s="2">
        <f t="shared" si="10"/>
        <v>-54.53334018404013</v>
      </c>
    </row>
    <row r="51" spans="1:9" ht="12.75">
      <c r="A51" s="29">
        <f t="shared" si="11"/>
        <v>300000000</v>
      </c>
      <c r="B51">
        <f t="shared" si="12"/>
        <v>0.25</v>
      </c>
      <c r="C51">
        <f t="shared" si="13"/>
        <v>0.65</v>
      </c>
      <c r="D51">
        <f t="shared" si="14"/>
        <v>0.1</v>
      </c>
      <c r="E51">
        <f t="shared" si="15"/>
        <v>0.3</v>
      </c>
      <c r="F51">
        <f t="shared" si="16"/>
        <v>0.45</v>
      </c>
      <c r="G51" s="2">
        <f t="shared" si="8"/>
        <v>344.8357100324399</v>
      </c>
      <c r="H51" s="16">
        <f t="shared" si="9"/>
        <v>0.3076</v>
      </c>
      <c r="I51" s="2">
        <f t="shared" si="10"/>
        <v>-63.834097751217655</v>
      </c>
    </row>
    <row r="52" spans="1:9" ht="12.75">
      <c r="A52" s="29">
        <f t="shared" si="11"/>
        <v>325000000</v>
      </c>
      <c r="B52">
        <f t="shared" si="12"/>
        <v>0.25</v>
      </c>
      <c r="C52">
        <f t="shared" si="13"/>
        <v>0.65</v>
      </c>
      <c r="D52">
        <f t="shared" si="14"/>
        <v>0.1</v>
      </c>
      <c r="E52">
        <f t="shared" si="15"/>
        <v>0.3</v>
      </c>
      <c r="F52">
        <f t="shared" si="16"/>
        <v>0.45</v>
      </c>
      <c r="G52" s="2">
        <f t="shared" si="8"/>
        <v>293.8245103234991</v>
      </c>
      <c r="H52" s="16">
        <f t="shared" si="9"/>
        <v>0.3076</v>
      </c>
      <c r="I52" s="2">
        <f t="shared" si="10"/>
        <v>-72.03990140356296</v>
      </c>
    </row>
    <row r="53" spans="1:9" ht="12.75">
      <c r="A53" s="29">
        <f t="shared" si="11"/>
        <v>350000000</v>
      </c>
      <c r="B53">
        <f t="shared" si="12"/>
        <v>0.25</v>
      </c>
      <c r="C53">
        <f t="shared" si="13"/>
        <v>0.65</v>
      </c>
      <c r="D53">
        <f t="shared" si="14"/>
        <v>0.1</v>
      </c>
      <c r="E53">
        <f t="shared" si="15"/>
        <v>0.3</v>
      </c>
      <c r="F53">
        <f t="shared" si="16"/>
        <v>0.45</v>
      </c>
      <c r="G53" s="2">
        <f t="shared" si="8"/>
        <v>253.3486849217926</v>
      </c>
      <c r="H53" s="16">
        <f t="shared" si="9"/>
        <v>0.3076</v>
      </c>
      <c r="I53" s="2">
        <f t="shared" si="10"/>
        <v>-79.35000351101667</v>
      </c>
    </row>
    <row r="54" spans="1:9" ht="12.75">
      <c r="A54" s="29">
        <f t="shared" si="11"/>
        <v>375000000</v>
      </c>
      <c r="B54">
        <f t="shared" si="12"/>
        <v>0.25</v>
      </c>
      <c r="C54">
        <f t="shared" si="13"/>
        <v>0.65</v>
      </c>
      <c r="D54">
        <f t="shared" si="14"/>
        <v>0.1</v>
      </c>
      <c r="E54">
        <f t="shared" si="15"/>
        <v>0.3</v>
      </c>
      <c r="F54">
        <f t="shared" si="16"/>
        <v>0.45</v>
      </c>
      <c r="G54" s="2">
        <f t="shared" si="8"/>
        <v>220.69485442076154</v>
      </c>
      <c r="H54" s="16">
        <f t="shared" si="9"/>
        <v>0.3076</v>
      </c>
      <c r="I54" s="2">
        <f t="shared" si="10"/>
        <v>-85.9163295986587</v>
      </c>
    </row>
    <row r="55" spans="1:9" ht="12.75">
      <c r="A55" s="29">
        <f t="shared" si="11"/>
        <v>400000000</v>
      </c>
      <c r="B55">
        <f t="shared" si="12"/>
        <v>0.25</v>
      </c>
      <c r="C55">
        <f t="shared" si="13"/>
        <v>0.65</v>
      </c>
      <c r="D55">
        <f t="shared" si="14"/>
        <v>0.1</v>
      </c>
      <c r="E55">
        <f t="shared" si="15"/>
        <v>0.3</v>
      </c>
      <c r="F55">
        <f t="shared" si="16"/>
        <v>0.45</v>
      </c>
      <c r="G55" s="2">
        <f t="shared" si="8"/>
        <v>193.97008689324744</v>
      </c>
      <c r="H55" s="16">
        <f t="shared" si="9"/>
        <v>0.3076</v>
      </c>
      <c r="I55" s="2">
        <f t="shared" si="10"/>
        <v>-91.85701504706194</v>
      </c>
    </row>
    <row r="56" spans="1:9" ht="12.75">
      <c r="A56" s="29">
        <f t="shared" si="11"/>
        <v>425000000</v>
      </c>
      <c r="B56">
        <f t="shared" si="12"/>
        <v>0.25</v>
      </c>
      <c r="C56">
        <f t="shared" si="13"/>
        <v>0.65</v>
      </c>
      <c r="D56">
        <f t="shared" si="14"/>
        <v>0.1</v>
      </c>
      <c r="E56">
        <f t="shared" si="15"/>
        <v>0.3</v>
      </c>
      <c r="F56">
        <f t="shared" si="16"/>
        <v>0.45</v>
      </c>
      <c r="G56" s="2">
        <f t="shared" si="8"/>
        <v>171.82125344176933</v>
      </c>
      <c r="H56" s="16">
        <f t="shared" si="9"/>
        <v>0.3076</v>
      </c>
      <c r="I56" s="2">
        <f t="shared" si="10"/>
        <v>-97.26549169396833</v>
      </c>
    </row>
    <row r="57" spans="1:9" ht="12.75">
      <c r="A57" s="29">
        <f t="shared" si="11"/>
        <v>450000000</v>
      </c>
      <c r="B57">
        <f t="shared" si="12"/>
        <v>0.25</v>
      </c>
      <c r="C57">
        <f t="shared" si="13"/>
        <v>0.65</v>
      </c>
      <c r="D57">
        <f t="shared" si="14"/>
        <v>0.1</v>
      </c>
      <c r="E57">
        <f t="shared" si="15"/>
        <v>0.3</v>
      </c>
      <c r="F57">
        <f t="shared" si="16"/>
        <v>0.45</v>
      </c>
      <c r="G57" s="2">
        <f t="shared" si="8"/>
        <v>153.26031556997327</v>
      </c>
      <c r="H57" s="16">
        <f t="shared" si="9"/>
        <v>0.3076</v>
      </c>
      <c r="I57" s="2">
        <f t="shared" si="10"/>
        <v>-102.21675596720635</v>
      </c>
    </row>
    <row r="58" spans="1:9" ht="12.75">
      <c r="A58" s="29">
        <f t="shared" si="11"/>
        <v>475000000</v>
      </c>
      <c r="B58">
        <f t="shared" si="12"/>
        <v>0.25</v>
      </c>
      <c r="C58">
        <f t="shared" si="13"/>
        <v>0.65</v>
      </c>
      <c r="D58">
        <f t="shared" si="14"/>
        <v>0.1</v>
      </c>
      <c r="E58">
        <f t="shared" si="15"/>
        <v>0.3</v>
      </c>
      <c r="F58">
        <f t="shared" si="16"/>
        <v>0.45</v>
      </c>
      <c r="G58" s="2">
        <f t="shared" si="8"/>
        <v>137.55219458357712</v>
      </c>
      <c r="H58" s="16">
        <f t="shared" si="9"/>
        <v>0.3076</v>
      </c>
      <c r="I58" s="2">
        <f t="shared" si="10"/>
        <v>-106.7717966860703</v>
      </c>
    </row>
    <row r="59" spans="1:9" ht="12.75">
      <c r="A59" s="29">
        <f t="shared" si="11"/>
        <v>500000000</v>
      </c>
      <c r="B59">
        <f t="shared" si="12"/>
        <v>0.25</v>
      </c>
      <c r="C59">
        <f t="shared" si="13"/>
        <v>0.65</v>
      </c>
      <c r="D59">
        <f t="shared" si="14"/>
        <v>0.1</v>
      </c>
      <c r="E59">
        <f t="shared" si="15"/>
        <v>0.3</v>
      </c>
      <c r="F59">
        <f t="shared" si="16"/>
        <v>0.45</v>
      </c>
      <c r="G59" s="2">
        <f t="shared" si="8"/>
        <v>124.14085561167835</v>
      </c>
      <c r="H59" s="16">
        <f t="shared" si="9"/>
        <v>0.3076</v>
      </c>
      <c r="I59" s="2">
        <f t="shared" si="10"/>
        <v>-110.98078879920348</v>
      </c>
    </row>
    <row r="60" spans="1:9" ht="12.75">
      <c r="A60" s="29">
        <f t="shared" si="11"/>
        <v>525000000</v>
      </c>
      <c r="B60">
        <f t="shared" si="12"/>
        <v>0.25</v>
      </c>
      <c r="C60">
        <f t="shared" si="13"/>
        <v>0.65</v>
      </c>
      <c r="D60">
        <f t="shared" si="14"/>
        <v>0.1</v>
      </c>
      <c r="E60">
        <f t="shared" si="15"/>
        <v>0.3</v>
      </c>
      <c r="F60">
        <f t="shared" si="16"/>
        <v>0.45</v>
      </c>
      <c r="G60" s="2">
        <f t="shared" si="8"/>
        <v>112.5994155207967</v>
      </c>
      <c r="H60" s="16">
        <f t="shared" si="9"/>
        <v>0.3076</v>
      </c>
      <c r="I60" s="2">
        <f t="shared" si="10"/>
        <v>-114.88543997007889</v>
      </c>
    </row>
    <row r="61" spans="1:9" ht="12.75">
      <c r="A61" s="29">
        <f t="shared" si="11"/>
        <v>550000000</v>
      </c>
      <c r="B61">
        <f aca="true" t="shared" si="17" ref="B61:F64">B60</f>
        <v>0.25</v>
      </c>
      <c r="C61">
        <f t="shared" si="17"/>
        <v>0.65</v>
      </c>
      <c r="D61">
        <f t="shared" si="17"/>
        <v>0.1</v>
      </c>
      <c r="E61">
        <f t="shared" si="17"/>
        <v>0.3</v>
      </c>
      <c r="F61">
        <f t="shared" si="17"/>
        <v>0.45</v>
      </c>
      <c r="G61" s="2">
        <f>$G$11/(4*PI()*A61*A61*1000000)</f>
        <v>102.59574843940361</v>
      </c>
      <c r="H61" s="16">
        <f>B61*(1-E61)*$I$10+C61*(1-E61)*$I$11+D61*(1-E61)*$I$12+E61*$I$13</f>
        <v>0.3076</v>
      </c>
      <c r="I61" s="2">
        <f>(G61*(1-H61)/(4*$G$10*(1-F61)))^0.25-$G$12</f>
        <v>-118.52074338096014</v>
      </c>
    </row>
    <row r="62" spans="1:9" ht="12.75">
      <c r="A62" s="29">
        <f t="shared" si="11"/>
        <v>575000000</v>
      </c>
      <c r="B62">
        <f t="shared" si="17"/>
        <v>0.25</v>
      </c>
      <c r="C62">
        <f t="shared" si="17"/>
        <v>0.65</v>
      </c>
      <c r="D62">
        <f t="shared" si="17"/>
        <v>0.1</v>
      </c>
      <c r="E62">
        <f t="shared" si="17"/>
        <v>0.3</v>
      </c>
      <c r="F62">
        <f t="shared" si="17"/>
        <v>0.45</v>
      </c>
      <c r="G62" s="2">
        <f>$G$11/(4*PI()*A62*A62*1000000)</f>
        <v>93.86832182357531</v>
      </c>
      <c r="H62" s="16">
        <f>B62*(1-E62)*$I$10+C62*(1-E62)*$I$11+D62*(1-E62)*$I$12+E62*$I$13</f>
        <v>0.3076</v>
      </c>
      <c r="I62" s="2">
        <f>(G62*(1-H62)/(4*$G$10*(1-F62)))^0.25-$G$12</f>
        <v>-121.91630652795439</v>
      </c>
    </row>
    <row r="63" spans="1:9" ht="12.75">
      <c r="A63" s="29">
        <f t="shared" si="11"/>
        <v>600000000</v>
      </c>
      <c r="B63">
        <f t="shared" si="17"/>
        <v>0.25</v>
      </c>
      <c r="C63">
        <f t="shared" si="17"/>
        <v>0.65</v>
      </c>
      <c r="D63">
        <f t="shared" si="17"/>
        <v>0.1</v>
      </c>
      <c r="E63">
        <f t="shared" si="17"/>
        <v>0.3</v>
      </c>
      <c r="F63">
        <f t="shared" si="17"/>
        <v>0.45</v>
      </c>
      <c r="G63" s="2">
        <f>$G$11/(4*PI()*A63*A63*1000000)</f>
        <v>86.20892750810998</v>
      </c>
      <c r="H63" s="16">
        <f>B63*(1-E63)*$I$10+C63*(1-E63)*$I$11+D63*(1-E63)*$I$12+E63*$I$13</f>
        <v>0.3076</v>
      </c>
      <c r="I63" s="2">
        <f>(G63*(1-H63)/(4*$G$10*(1-F63)))^0.25-$G$12</f>
        <v>-125.0973721268835</v>
      </c>
    </row>
    <row r="64" spans="1:9" ht="12.75">
      <c r="A64" s="29">
        <f t="shared" si="11"/>
        <v>625000000</v>
      </c>
      <c r="B64">
        <f t="shared" si="17"/>
        <v>0.25</v>
      </c>
      <c r="C64">
        <f t="shared" si="17"/>
        <v>0.65</v>
      </c>
      <c r="D64">
        <f t="shared" si="17"/>
        <v>0.1</v>
      </c>
      <c r="E64">
        <f t="shared" si="17"/>
        <v>0.3</v>
      </c>
      <c r="F64">
        <f t="shared" si="17"/>
        <v>0.45</v>
      </c>
      <c r="G64" s="2">
        <f>$G$11/(4*PI()*A64*A64*1000000)</f>
        <v>79.45014759147415</v>
      </c>
      <c r="H64" s="16">
        <f>B64*(1-E64)*$I$10+C64*(1-E64)*$I$11+D64*(1-E64)*$I$12+E64*$I$13</f>
        <v>0.3076</v>
      </c>
      <c r="I64" s="2">
        <f>(G64*(1-H64)/(4*$G$10*(1-F64)))^0.25-$G$12</f>
        <v>-128.08561203764953</v>
      </c>
    </row>
    <row r="66" spans="1:9" ht="12.75">
      <c r="A66" s="14" t="s">
        <v>21</v>
      </c>
      <c r="B66" s="12"/>
      <c r="C66" s="12"/>
      <c r="D66" s="12"/>
      <c r="E66" s="12"/>
      <c r="F66" s="12"/>
      <c r="G66" s="13"/>
      <c r="H66" s="19"/>
      <c r="I66" s="13"/>
    </row>
    <row r="67" spans="1:9" ht="12.75">
      <c r="A67" s="30" t="s">
        <v>1</v>
      </c>
      <c r="B67" s="30" t="s">
        <v>2</v>
      </c>
      <c r="C67" s="30"/>
      <c r="D67" s="30"/>
      <c r="E67" s="31" t="s">
        <v>6</v>
      </c>
      <c r="F67" s="30"/>
      <c r="G67" s="32"/>
      <c r="H67" s="33"/>
      <c r="I67" s="32"/>
    </row>
    <row r="68" spans="1:9" ht="12.75">
      <c r="A68" s="30" t="s">
        <v>0</v>
      </c>
      <c r="B68" s="30" t="s">
        <v>3</v>
      </c>
      <c r="C68" s="30" t="s">
        <v>4</v>
      </c>
      <c r="D68" s="30" t="s">
        <v>5</v>
      </c>
      <c r="E68" s="31" t="s">
        <v>7</v>
      </c>
      <c r="F68" s="30" t="s">
        <v>10</v>
      </c>
      <c r="G68" s="32" t="s">
        <v>11</v>
      </c>
      <c r="H68" s="33" t="s">
        <v>12</v>
      </c>
      <c r="I68" s="32" t="s">
        <v>13</v>
      </c>
    </row>
    <row r="69" spans="1:9" ht="12.75">
      <c r="A69" s="4">
        <v>150000000</v>
      </c>
      <c r="B69" s="5">
        <v>0.25</v>
      </c>
      <c r="C69" s="5">
        <v>0.65</v>
      </c>
      <c r="D69" s="5">
        <v>0.1</v>
      </c>
      <c r="E69" s="27">
        <v>0</v>
      </c>
      <c r="F69" s="11">
        <v>0.4</v>
      </c>
      <c r="G69" s="2">
        <f aca="true" t="shared" si="18" ref="G69:G87">$G$11/(4*PI()*A69*A69*1000000)</f>
        <v>1379.3428401297597</v>
      </c>
      <c r="H69" s="16">
        <f aca="true" t="shared" si="19" ref="H69:H87">B69*(1-E69)*$I$10+C69*(1-E69)*$I$11+D69*(1-E69)*$I$12+E69*$I$13</f>
        <v>0.11800000000000002</v>
      </c>
      <c r="I69" s="2">
        <f aca="true" t="shared" si="20" ref="I69:I87">(G69*(1-H69)/(4*$G$10*(1-F69)))^0.25-$G$12</f>
        <v>34.49398680583886</v>
      </c>
    </row>
    <row r="70" spans="1:9" ht="12.75">
      <c r="A70" s="1">
        <f>A69</f>
        <v>150000000</v>
      </c>
      <c r="B70">
        <f>B69</f>
        <v>0.25</v>
      </c>
      <c r="C70">
        <f>C69</f>
        <v>0.65</v>
      </c>
      <c r="D70">
        <f>D69</f>
        <v>0.1</v>
      </c>
      <c r="E70" s="27">
        <v>0.05</v>
      </c>
      <c r="F70" s="10">
        <f>F69</f>
        <v>0.4</v>
      </c>
      <c r="G70" s="2">
        <f t="shared" si="18"/>
        <v>1379.3428401297597</v>
      </c>
      <c r="H70" s="16">
        <f t="shared" si="19"/>
        <v>0.1496</v>
      </c>
      <c r="I70" s="2">
        <f t="shared" si="20"/>
        <v>31.7019923532726</v>
      </c>
    </row>
    <row r="71" spans="1:9" ht="12.75">
      <c r="A71" s="1">
        <f aca="true" t="shared" si="21" ref="A71:A88">A70</f>
        <v>150000000</v>
      </c>
      <c r="B71">
        <f aca="true" t="shared" si="22" ref="B71:B88">B70</f>
        <v>0.25</v>
      </c>
      <c r="C71">
        <f aca="true" t="shared" si="23" ref="C71:C88">C70</f>
        <v>0.65</v>
      </c>
      <c r="D71">
        <f aca="true" t="shared" si="24" ref="D71:D88">D70</f>
        <v>0.1</v>
      </c>
      <c r="E71" s="27">
        <v>0.1</v>
      </c>
      <c r="F71" s="10">
        <f aca="true" t="shared" si="25" ref="F71:F88">F70</f>
        <v>0.4</v>
      </c>
      <c r="G71" s="2">
        <f t="shared" si="18"/>
        <v>1379.3428401297597</v>
      </c>
      <c r="H71" s="16">
        <f t="shared" si="19"/>
        <v>0.18120000000000003</v>
      </c>
      <c r="I71" s="2">
        <f t="shared" si="20"/>
        <v>28.83106740117273</v>
      </c>
    </row>
    <row r="72" spans="1:9" ht="12.75">
      <c r="A72" s="1">
        <f t="shared" si="21"/>
        <v>150000000</v>
      </c>
      <c r="B72">
        <f t="shared" si="22"/>
        <v>0.25</v>
      </c>
      <c r="C72">
        <f t="shared" si="23"/>
        <v>0.65</v>
      </c>
      <c r="D72">
        <f t="shared" si="24"/>
        <v>0.1</v>
      </c>
      <c r="E72" s="27">
        <v>0.15</v>
      </c>
      <c r="F72" s="10">
        <f t="shared" si="25"/>
        <v>0.4</v>
      </c>
      <c r="G72" s="2">
        <f t="shared" si="18"/>
        <v>1379.3428401297597</v>
      </c>
      <c r="H72" s="16">
        <f t="shared" si="19"/>
        <v>0.2128</v>
      </c>
      <c r="I72" s="2">
        <f t="shared" si="20"/>
        <v>25.875800569658736</v>
      </c>
    </row>
    <row r="73" spans="1:9" ht="12.75">
      <c r="A73" s="1">
        <f t="shared" si="21"/>
        <v>150000000</v>
      </c>
      <c r="B73">
        <f t="shared" si="22"/>
        <v>0.25</v>
      </c>
      <c r="C73">
        <f t="shared" si="23"/>
        <v>0.65</v>
      </c>
      <c r="D73">
        <f t="shared" si="24"/>
        <v>0.1</v>
      </c>
      <c r="E73" s="27">
        <v>0.2</v>
      </c>
      <c r="F73" s="10">
        <f t="shared" si="25"/>
        <v>0.4</v>
      </c>
      <c r="G73" s="2">
        <f t="shared" si="18"/>
        <v>1379.3428401297597</v>
      </c>
      <c r="H73" s="16">
        <f t="shared" si="19"/>
        <v>0.24440000000000003</v>
      </c>
      <c r="I73" s="2">
        <f t="shared" si="20"/>
        <v>22.830173606466303</v>
      </c>
    </row>
    <row r="74" spans="1:9" ht="12.75">
      <c r="A74" s="1">
        <f t="shared" si="21"/>
        <v>150000000</v>
      </c>
      <c r="B74">
        <f t="shared" si="22"/>
        <v>0.25</v>
      </c>
      <c r="C74">
        <f t="shared" si="23"/>
        <v>0.65</v>
      </c>
      <c r="D74">
        <f t="shared" si="24"/>
        <v>0.1</v>
      </c>
      <c r="E74" s="27">
        <v>0.25</v>
      </c>
      <c r="F74" s="10">
        <f t="shared" si="25"/>
        <v>0.4</v>
      </c>
      <c r="G74" s="2">
        <f t="shared" si="18"/>
        <v>1379.3428401297597</v>
      </c>
      <c r="H74" s="16">
        <f t="shared" si="19"/>
        <v>0.276</v>
      </c>
      <c r="I74" s="2">
        <f t="shared" si="20"/>
        <v>19.687464615071747</v>
      </c>
    </row>
    <row r="75" spans="1:9" ht="12.75">
      <c r="A75" s="1">
        <f t="shared" si="21"/>
        <v>150000000</v>
      </c>
      <c r="B75">
        <f t="shared" si="22"/>
        <v>0.25</v>
      </c>
      <c r="C75">
        <f t="shared" si="23"/>
        <v>0.65</v>
      </c>
      <c r="D75">
        <f t="shared" si="24"/>
        <v>0.1</v>
      </c>
      <c r="E75" s="27">
        <v>0.3</v>
      </c>
      <c r="F75" s="10">
        <f t="shared" si="25"/>
        <v>0.4</v>
      </c>
      <c r="G75" s="2">
        <f t="shared" si="18"/>
        <v>1379.3428401297597</v>
      </c>
      <c r="H75" s="16">
        <f t="shared" si="19"/>
        <v>0.3076</v>
      </c>
      <c r="I75" s="2">
        <f t="shared" si="20"/>
        <v>16.440130864315904</v>
      </c>
    </row>
    <row r="76" spans="1:9" ht="12.75">
      <c r="A76" s="1">
        <f t="shared" si="21"/>
        <v>150000000</v>
      </c>
      <c r="B76">
        <f t="shared" si="22"/>
        <v>0.25</v>
      </c>
      <c r="C76">
        <f t="shared" si="23"/>
        <v>0.65</v>
      </c>
      <c r="D76">
        <f t="shared" si="24"/>
        <v>0.1</v>
      </c>
      <c r="E76" s="27">
        <v>0.35</v>
      </c>
      <c r="F76" s="10">
        <f t="shared" si="25"/>
        <v>0.4</v>
      </c>
      <c r="G76" s="2">
        <f t="shared" si="18"/>
        <v>1379.3428401297597</v>
      </c>
      <c r="H76" s="16">
        <f t="shared" si="19"/>
        <v>0.33919999999999995</v>
      </c>
      <c r="I76" s="2">
        <f t="shared" si="20"/>
        <v>13.079665720650382</v>
      </c>
    </row>
    <row r="77" spans="1:9" ht="12.75">
      <c r="A77" s="1">
        <f t="shared" si="21"/>
        <v>150000000</v>
      </c>
      <c r="B77">
        <f t="shared" si="22"/>
        <v>0.25</v>
      </c>
      <c r="C77">
        <f t="shared" si="23"/>
        <v>0.65</v>
      </c>
      <c r="D77">
        <f t="shared" si="24"/>
        <v>0.1</v>
      </c>
      <c r="E77" s="27">
        <v>0.4</v>
      </c>
      <c r="F77" s="10">
        <f t="shared" si="25"/>
        <v>0.4</v>
      </c>
      <c r="G77" s="2">
        <f t="shared" si="18"/>
        <v>1379.3428401297597</v>
      </c>
      <c r="H77" s="16">
        <f t="shared" si="19"/>
        <v>0.3708</v>
      </c>
      <c r="I77" s="2">
        <f t="shared" si="20"/>
        <v>9.596422446902636</v>
      </c>
    </row>
    <row r="78" spans="1:9" ht="12.75">
      <c r="A78" s="1">
        <f t="shared" si="21"/>
        <v>150000000</v>
      </c>
      <c r="B78">
        <f t="shared" si="22"/>
        <v>0.25</v>
      </c>
      <c r="C78">
        <f t="shared" si="23"/>
        <v>0.65</v>
      </c>
      <c r="D78">
        <f t="shared" si="24"/>
        <v>0.1</v>
      </c>
      <c r="E78" s="27">
        <v>0.45</v>
      </c>
      <c r="F78" s="10">
        <f t="shared" si="25"/>
        <v>0.4</v>
      </c>
      <c r="G78" s="2">
        <f t="shared" si="18"/>
        <v>1379.3428401297597</v>
      </c>
      <c r="H78" s="16">
        <f t="shared" si="19"/>
        <v>0.40240000000000004</v>
      </c>
      <c r="I78" s="2">
        <f t="shared" si="20"/>
        <v>5.979395099835585</v>
      </c>
    </row>
    <row r="79" spans="1:9" ht="12.75">
      <c r="A79" s="1">
        <f t="shared" si="21"/>
        <v>150000000</v>
      </c>
      <c r="B79">
        <f t="shared" si="22"/>
        <v>0.25</v>
      </c>
      <c r="C79">
        <f t="shared" si="23"/>
        <v>0.65</v>
      </c>
      <c r="D79">
        <f t="shared" si="24"/>
        <v>0.1</v>
      </c>
      <c r="E79" s="27">
        <v>0.5</v>
      </c>
      <c r="F79" s="10">
        <f t="shared" si="25"/>
        <v>0.4</v>
      </c>
      <c r="G79" s="2">
        <f t="shared" si="18"/>
        <v>1379.3428401297597</v>
      </c>
      <c r="H79" s="16">
        <f t="shared" si="19"/>
        <v>0.434</v>
      </c>
      <c r="I79" s="2">
        <f t="shared" si="20"/>
        <v>2.2159431947267763</v>
      </c>
    </row>
    <row r="80" spans="1:9" ht="12.75">
      <c r="A80" s="1">
        <f t="shared" si="21"/>
        <v>150000000</v>
      </c>
      <c r="B80">
        <f t="shared" si="22"/>
        <v>0.25</v>
      </c>
      <c r="C80">
        <f t="shared" si="23"/>
        <v>0.65</v>
      </c>
      <c r="D80">
        <f t="shared" si="24"/>
        <v>0.1</v>
      </c>
      <c r="E80" s="27">
        <v>0.55</v>
      </c>
      <c r="F80" s="10">
        <f t="shared" si="25"/>
        <v>0.4</v>
      </c>
      <c r="G80" s="2">
        <f t="shared" si="18"/>
        <v>1379.3428401297597</v>
      </c>
      <c r="H80" s="16">
        <f t="shared" si="19"/>
        <v>0.4656</v>
      </c>
      <c r="I80" s="2">
        <f t="shared" si="20"/>
        <v>-1.708558337827867</v>
      </c>
    </row>
    <row r="81" spans="1:9" ht="12.75">
      <c r="A81" s="1">
        <f t="shared" si="21"/>
        <v>150000000</v>
      </c>
      <c r="B81">
        <f t="shared" si="22"/>
        <v>0.25</v>
      </c>
      <c r="C81">
        <f t="shared" si="23"/>
        <v>0.65</v>
      </c>
      <c r="D81">
        <f t="shared" si="24"/>
        <v>0.1</v>
      </c>
      <c r="E81" s="27">
        <v>0.6</v>
      </c>
      <c r="F81" s="10">
        <f t="shared" si="25"/>
        <v>0.4</v>
      </c>
      <c r="G81" s="2">
        <f t="shared" si="18"/>
        <v>1379.3428401297597</v>
      </c>
      <c r="H81" s="16">
        <f t="shared" si="19"/>
        <v>0.4972</v>
      </c>
      <c r="I81" s="2">
        <f t="shared" si="20"/>
        <v>-5.811169937674663</v>
      </c>
    </row>
    <row r="82" spans="1:9" ht="12.75">
      <c r="A82" s="1">
        <f t="shared" si="21"/>
        <v>150000000</v>
      </c>
      <c r="B82">
        <f t="shared" si="22"/>
        <v>0.25</v>
      </c>
      <c r="C82">
        <f t="shared" si="23"/>
        <v>0.65</v>
      </c>
      <c r="D82">
        <f t="shared" si="24"/>
        <v>0.1</v>
      </c>
      <c r="E82" s="27">
        <v>0.65</v>
      </c>
      <c r="F82" s="10">
        <f t="shared" si="25"/>
        <v>0.4</v>
      </c>
      <c r="G82" s="2">
        <f t="shared" si="18"/>
        <v>1379.3428401297597</v>
      </c>
      <c r="H82" s="16">
        <f t="shared" si="19"/>
        <v>0.5288</v>
      </c>
      <c r="I82" s="2">
        <f t="shared" si="20"/>
        <v>-10.111976320938936</v>
      </c>
    </row>
    <row r="83" spans="1:9" ht="12.75">
      <c r="A83" s="1">
        <f t="shared" si="21"/>
        <v>150000000</v>
      </c>
      <c r="B83">
        <f t="shared" si="22"/>
        <v>0.25</v>
      </c>
      <c r="C83">
        <f t="shared" si="23"/>
        <v>0.65</v>
      </c>
      <c r="D83">
        <f t="shared" si="24"/>
        <v>0.1</v>
      </c>
      <c r="E83" s="27">
        <v>0.7</v>
      </c>
      <c r="F83" s="10">
        <f t="shared" si="25"/>
        <v>0.4</v>
      </c>
      <c r="G83" s="2">
        <f t="shared" si="18"/>
        <v>1379.3428401297597</v>
      </c>
      <c r="H83" s="16">
        <f t="shared" si="19"/>
        <v>0.5603999999999999</v>
      </c>
      <c r="I83" s="2">
        <f t="shared" si="20"/>
        <v>-14.634868294514263</v>
      </c>
    </row>
    <row r="84" spans="1:9" ht="12.75">
      <c r="A84" s="1">
        <f t="shared" si="21"/>
        <v>150000000</v>
      </c>
      <c r="B84">
        <f t="shared" si="22"/>
        <v>0.25</v>
      </c>
      <c r="C84">
        <f t="shared" si="23"/>
        <v>0.65</v>
      </c>
      <c r="D84">
        <f t="shared" si="24"/>
        <v>0.1</v>
      </c>
      <c r="E84" s="27">
        <v>0.75</v>
      </c>
      <c r="F84" s="10">
        <f t="shared" si="25"/>
        <v>0.4</v>
      </c>
      <c r="G84" s="2">
        <f t="shared" si="18"/>
        <v>1379.3428401297597</v>
      </c>
      <c r="H84" s="16">
        <f t="shared" si="19"/>
        <v>0.592</v>
      </c>
      <c r="I84" s="2">
        <f t="shared" si="20"/>
        <v>-19.40859968665862</v>
      </c>
    </row>
    <row r="85" spans="1:9" ht="12.75">
      <c r="A85" s="1">
        <f t="shared" si="21"/>
        <v>150000000</v>
      </c>
      <c r="B85">
        <f t="shared" si="22"/>
        <v>0.25</v>
      </c>
      <c r="C85">
        <f t="shared" si="23"/>
        <v>0.65</v>
      </c>
      <c r="D85">
        <f t="shared" si="24"/>
        <v>0.1</v>
      </c>
      <c r="E85" s="27">
        <v>0.8</v>
      </c>
      <c r="F85" s="10">
        <f t="shared" si="25"/>
        <v>0.4</v>
      </c>
      <c r="G85" s="2">
        <f t="shared" si="18"/>
        <v>1379.3428401297597</v>
      </c>
      <c r="H85" s="16">
        <f t="shared" si="19"/>
        <v>0.6236</v>
      </c>
      <c r="I85" s="2">
        <f t="shared" si="20"/>
        <v>-24.468246047428067</v>
      </c>
    </row>
    <row r="86" spans="1:9" ht="12.75">
      <c r="A86" s="1">
        <f t="shared" si="21"/>
        <v>150000000</v>
      </c>
      <c r="B86">
        <f t="shared" si="22"/>
        <v>0.25</v>
      </c>
      <c r="C86">
        <f t="shared" si="23"/>
        <v>0.65</v>
      </c>
      <c r="D86">
        <f t="shared" si="24"/>
        <v>0.1</v>
      </c>
      <c r="E86" s="27">
        <v>0.85</v>
      </c>
      <c r="F86" s="10">
        <f t="shared" si="25"/>
        <v>0.4</v>
      </c>
      <c r="G86" s="2">
        <f t="shared" si="18"/>
        <v>1379.3428401297597</v>
      </c>
      <c r="H86" s="16">
        <f t="shared" si="19"/>
        <v>0.6552</v>
      </c>
      <c r="I86" s="2">
        <f t="shared" si="20"/>
        <v>-29.857266235070597</v>
      </c>
    </row>
    <row r="87" spans="1:9" ht="12.75">
      <c r="A87" s="1">
        <f t="shared" si="21"/>
        <v>150000000</v>
      </c>
      <c r="B87">
        <f t="shared" si="22"/>
        <v>0.25</v>
      </c>
      <c r="C87">
        <f t="shared" si="23"/>
        <v>0.65</v>
      </c>
      <c r="D87">
        <f t="shared" si="24"/>
        <v>0.1</v>
      </c>
      <c r="E87" s="27">
        <v>0.9</v>
      </c>
      <c r="F87" s="10">
        <f t="shared" si="25"/>
        <v>0.4</v>
      </c>
      <c r="G87" s="2">
        <f t="shared" si="18"/>
        <v>1379.3428401297597</v>
      </c>
      <c r="H87" s="16">
        <f t="shared" si="19"/>
        <v>0.6868000000000001</v>
      </c>
      <c r="I87" s="2">
        <f t="shared" si="20"/>
        <v>-35.6304975775561</v>
      </c>
    </row>
    <row r="88" spans="1:9" ht="12.75">
      <c r="A88" s="1">
        <f t="shared" si="21"/>
        <v>150000000</v>
      </c>
      <c r="B88">
        <f t="shared" si="22"/>
        <v>0.25</v>
      </c>
      <c r="C88">
        <f t="shared" si="23"/>
        <v>0.65</v>
      </c>
      <c r="D88">
        <f t="shared" si="24"/>
        <v>0.1</v>
      </c>
      <c r="E88" s="27">
        <v>0.95</v>
      </c>
      <c r="F88" s="10">
        <f t="shared" si="25"/>
        <v>0.4</v>
      </c>
      <c r="G88" s="2">
        <f>$G$11/(4*PI()*A88*A88*1000000)</f>
        <v>1379.3428401297597</v>
      </c>
      <c r="H88" s="16">
        <f>B88*(1-E88)*$I$10+C88*(1-E88)*$I$11+D88*(1-E88)*$I$12+E88*$I$13</f>
        <v>0.7183999999999999</v>
      </c>
      <c r="I88" s="2">
        <f>(G88*(1-H88)/(4*$G$10*(1-F88)))^0.25-$G$12</f>
        <v>-41.858650953373854</v>
      </c>
    </row>
    <row r="89" spans="7:9" ht="12.75">
      <c r="G89"/>
      <c r="I8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Brooks</dc:creator>
  <cp:keywords/>
  <dc:description/>
  <cp:lastModifiedBy>David</cp:lastModifiedBy>
  <dcterms:created xsi:type="dcterms:W3CDTF">2003-07-16T14:49:49Z</dcterms:created>
  <dcterms:modified xsi:type="dcterms:W3CDTF">2007-11-04T16:18:10Z</dcterms:modified>
  <cp:category/>
  <cp:version/>
  <cp:contentType/>
  <cp:contentStatus/>
</cp:coreProperties>
</file>